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Sheet1!$D$2:$H$127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</calcChain>
</file>

<file path=xl/sharedStrings.xml><?xml version="1.0" encoding="utf-8"?>
<sst xmlns="http://schemas.openxmlformats.org/spreadsheetml/2006/main" count="218" uniqueCount="217">
  <si>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</si>
  <si>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</si>
  <si>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</si>
  <si>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</si>
  <si>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</si>
  <si>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</si>
  <si>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</si>
  <si>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</si>
  <si>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</si>
  <si>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</si>
  <si>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</si>
  <si>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</si>
  <si>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</si>
  <si>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</si>
  <si>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</si>
  <si>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</si>
  <si>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</si>
  <si>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</si>
  <si>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</si>
  <si>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</si>
  <si>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</si>
  <si>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</si>
  <si>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</si>
  <si>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</si>
  <si>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</si>
  <si>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Held to Maturity Investments, Net</t>
  </si>
  <si>
    <t>استثمارات محتفظ بها لتاريخ الاستحقاق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</si>
  <si>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</si>
  <si>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</si>
  <si>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</si>
  <si>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</si>
  <si>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</si>
  <si>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</si>
  <si>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</si>
  <si>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</si>
  <si>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</si>
  <si>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</si>
  <si>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</si>
  <si>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</si>
  <si>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</si>
  <si>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</si>
  <si>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</si>
  <si>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</si>
  <si>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</si>
  <si>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</si>
  <si>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</si>
  <si>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</si>
  <si>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</si>
  <si>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</si>
  <si>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</si>
  <si>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</si>
  <si>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</si>
  <si>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</si>
  <si>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</si>
  <si>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</si>
  <si>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</si>
  <si>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</si>
  <si>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</si>
  <si>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</si>
  <si>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</si>
  <si>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</si>
  <si>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</si>
  <si>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</si>
  <si>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</si>
  <si>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</si>
  <si>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</si>
  <si>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</si>
  <si>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</si>
  <si>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</si>
  <si>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</si>
  <si>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</si>
  <si>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</si>
  <si>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</si>
  <si>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</si>
  <si>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</si>
  <si>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</si>
  <si>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</si>
  <si>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</si>
  <si>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</si>
  <si>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</si>
  <si>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</si>
  <si>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</si>
  <si>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</si>
  <si>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</si>
  <si>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</si>
  <si>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</si>
  <si>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</si>
  <si>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</si>
  <si>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</si>
  <si>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Interest Expense</t>
  </si>
  <si>
    <t>Net Interest Income</t>
  </si>
  <si>
    <t>Net Commissions Income</t>
  </si>
  <si>
    <t>Gains from Financial Assets and Instruments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</si>
  <si>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</si>
  <si>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</si>
  <si>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</si>
  <si>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</si>
  <si>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</si>
  <si>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</si>
  <si>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</si>
  <si>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</si>
  <si>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</si>
  <si>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</si>
  <si>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</si>
  <si>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</si>
  <si>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</si>
  <si>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</si>
  <si>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</si>
  <si>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</si>
  <si>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</si>
  <si>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</si>
  <si>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</si>
  <si>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</si>
  <si>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</si>
  <si>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</si>
  <si>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</si>
  <si>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</si>
  <si>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</si>
  <si>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</si>
  <si>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</si>
  <si>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</si>
  <si>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</si>
  <si>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</si>
  <si>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</si>
  <si>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</si>
  <si>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</si>
  <si>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</si>
  <si>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</si>
  <si>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</si>
  <si>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</si>
  <si>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</si>
  <si>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</si>
  <si>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</si>
  <si>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</si>
  <si>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</si>
  <si>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</si>
  <si>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</si>
  <si>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</si>
  <si>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</si>
  <si>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</si>
  <si>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</si>
  <si>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</si>
  <si>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</si>
  <si>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</si>
  <si>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</si>
  <si>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</si>
  <si>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</si>
  <si>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</si>
  <si>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</si>
  <si>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</si>
  <si>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</si>
  <si>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</si>
  <si>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</si>
  <si>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</si>
  <si>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</si>
  <si>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</si>
  <si>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</si>
  <si>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</si>
  <si>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</si>
  <si>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</si>
  <si>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</si>
  <si>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</si>
  <si>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</si>
  <si>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</si>
  <si>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</si>
  <si>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</si>
  <si>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</si>
  <si>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</si>
  <si>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</si>
  <si>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</si>
  <si>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</si>
  <si>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</si>
  <si>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</si>
  <si>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</si>
  <si>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</si>
  <si>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</si>
  <si>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</si>
  <si>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</si>
  <si>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</si>
  <si>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</si>
  <si>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</si>
  <si>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</si>
  <si>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</si>
  <si>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</si>
  <si>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</si>
  <si>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</si>
  <si>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</si>
  <si>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</si>
  <si>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</si>
  <si>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</si>
  <si>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</si>
  <si>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</si>
  <si>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</si>
  <si>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</si>
  <si>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</si>
  <si>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</si>
  <si>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</si>
  <si>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</si>
  <si>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</si>
  <si>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</si>
  <si>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</si>
  <si>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</si>
  <si>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</si>
  <si>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</si>
  <si>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</si>
  <si>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JORDAN ISLAMIC BANK</t>
  </si>
  <si>
    <t>البنك الإسلامي الأردني</t>
  </si>
  <si>
    <t>موجودات مالية  بالقيمة العادلة من خلال قائمة الدخل</t>
  </si>
  <si>
    <t>موجودات مالية بالقيمة العادلة من خلال الدخل الشامل</t>
  </si>
  <si>
    <t>Financial Assets at Fair Value Through Profit</t>
  </si>
  <si>
    <t>Financial Assets at Fair Value Through Other Comprehensive Income</t>
  </si>
  <si>
    <t>ايرادات التمويل</t>
  </si>
  <si>
    <t>عائد اصحاب حسابات الاستثمار المشترك</t>
  </si>
  <si>
    <t>الايردات</t>
  </si>
  <si>
    <t>ايرادات الخدمات المصرفية</t>
  </si>
  <si>
    <t>الايرادات والعمولات</t>
  </si>
  <si>
    <t>ايرادات موجودات وأدوات مالية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</si>
</sst>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U491"/>
  <sheetViews>
    <sheetView tabSelected="1" topLeftCell="C1" workbookViewId="0">
      <selection activeCell="F6" sqref="F6"/>
    </sheetView>
  </sheetViews>
  <sheetFormatPr defaultRowHeight="16.5"/>
  <cols>
    <col min="4" max="4" width="62" style="1" customWidth="1"/>
    <col min="5" max="5" width="16.140625" style="2" bestFit="1" customWidth="1"/>
    <col min="6" max="7" width="16.140625" style="2" customWidth="1"/>
    <col min="8" max="8" width="49.42578125" style="3" customWidth="1"/>
    <col min="9" max="47" width="9.140625" style="4"/>
  </cols>
  <sheetData>
    <row r="2" spans="4:47">
      <c r="D2" s="5" t="s">
        <v>205</v>
      </c>
      <c r="E2" s="5"/>
      <c r="F2" s="59">
        <v>111001</v>
      </c>
      <c r="H2" s="6" t="s">
        <v>206</v>
      </c>
    </row>
    <row r="4" spans="4:47" s="7" customFormat="1" ht="24.95" customHeight="1">
      <c r="D4" s="51" t="s">
        <v>203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</row>
    <row r="5" spans="4:47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</row>
    <row r="6" spans="4:47" s="7" customFormat="1" ht="20.100000000000001" customHeight="1">
      <c r="D6" s="12" t="s">
        <v>3</v>
      </c>
      <c r="E6" s="13">
        <v>2.81</v>
      </c>
      <c r="F6" s="13">
        <v>2.75</v>
      </c>
      <c r="G6" s="13">
        <v>3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4:47" s="7" customFormat="1" ht="20.100000000000001" customHeight="1">
      <c r="D7" s="12" t="s">
        <v>5</v>
      </c>
      <c r="E7" s="15">
        <v>28938342.390000001</v>
      </c>
      <c r="F7" s="15">
        <v>7045361.4299999997</v>
      </c>
      <c r="G7" s="15">
        <v>9810297.0899999999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</row>
    <row r="8" spans="4:47" s="7" customFormat="1" ht="20.100000000000001" customHeight="1">
      <c r="D8" s="12" t="s">
        <v>7</v>
      </c>
      <c r="E8" s="15">
        <v>9895824</v>
      </c>
      <c r="F8" s="15">
        <v>2427733</v>
      </c>
      <c r="G8" s="15">
        <v>3231732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</row>
    <row r="9" spans="4:47" s="7" customFormat="1" ht="20.100000000000001" customHeight="1">
      <c r="D9" s="12" t="s">
        <v>9</v>
      </c>
      <c r="E9" s="15">
        <v>14168</v>
      </c>
      <c r="F9" s="15">
        <v>5138</v>
      </c>
      <c r="G9" s="15">
        <v>5934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</row>
    <row r="10" spans="4:47" s="7" customFormat="1" ht="20.100000000000001" customHeight="1">
      <c r="D10" s="12" t="s">
        <v>11</v>
      </c>
      <c r="E10" s="15">
        <v>125000000</v>
      </c>
      <c r="F10" s="15">
        <v>100000000</v>
      </c>
      <c r="G10" s="15">
        <v>100000000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</row>
    <row r="11" spans="4:47" s="7" customFormat="1" ht="20.100000000000001" customHeight="1">
      <c r="D11" s="12" t="s">
        <v>13</v>
      </c>
      <c r="E11" s="15">
        <v>351250000</v>
      </c>
      <c r="F11" s="15">
        <v>275000000</v>
      </c>
      <c r="G11" s="15">
        <v>300000000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</row>
    <row r="12" spans="4:47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</row>
    <row r="13" spans="4:47">
      <c r="D13" s="19"/>
      <c r="E13" s="20"/>
      <c r="F13" s="20"/>
      <c r="G13" s="20"/>
      <c r="H13" s="21"/>
    </row>
    <row r="14" spans="4:47">
      <c r="E14" s="20"/>
      <c r="F14" s="20"/>
      <c r="G14" s="20"/>
      <c r="H14" s="22"/>
    </row>
    <row r="15" spans="4:47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6" spans="4:47" s="7" customFormat="1" ht="20.100000000000001" customHeight="1">
      <c r="D16" s="9" t="s">
        <v>19</v>
      </c>
      <c r="E16" s="24">
        <v>653398589</v>
      </c>
      <c r="F16" s="24">
        <v>1216010070</v>
      </c>
      <c r="G16" s="24">
        <v>988066675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</row>
    <row r="17" spans="4:47" s="7" customFormat="1" ht="20.100000000000001" customHeight="1">
      <c r="D17" s="26" t="s">
        <v>21</v>
      </c>
      <c r="E17" s="27">
        <v>70706174</v>
      </c>
      <c r="F17" s="27">
        <v>111520291</v>
      </c>
      <c r="G17" s="27">
        <v>127728630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</row>
    <row r="18" spans="4:47" s="7" customFormat="1" ht="20.100000000000001" customHeight="1">
      <c r="D18" s="12" t="s">
        <v>23</v>
      </c>
      <c r="E18" s="27">
        <v>5849250</v>
      </c>
      <c r="F18" s="27">
        <v>6310100</v>
      </c>
      <c r="G18" s="27">
        <v>8578900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</row>
    <row r="19" spans="4:47" s="7" customFormat="1" ht="20.100000000000001" customHeight="1">
      <c r="D19" s="12" t="s">
        <v>209</v>
      </c>
      <c r="E19" s="27">
        <v>0</v>
      </c>
      <c r="F19" s="27">
        <v>0</v>
      </c>
      <c r="G19" s="27">
        <v>0</v>
      </c>
      <c r="H19" s="28" t="s">
        <v>207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</row>
    <row r="20" spans="4:47" s="7" customFormat="1" ht="20.100000000000001" customHeight="1">
      <c r="D20" s="12" t="s">
        <v>210</v>
      </c>
      <c r="E20" s="27">
        <v>89685550</v>
      </c>
      <c r="F20" s="27">
        <v>101478827</v>
      </c>
      <c r="G20" s="27">
        <v>113450795</v>
      </c>
      <c r="H20" s="28" t="s">
        <v>208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</row>
    <row r="21" spans="4:47" s="7" customFormat="1" ht="20.100000000000001" customHeight="1">
      <c r="D21" s="12" t="s">
        <v>25</v>
      </c>
      <c r="E21" s="27">
        <v>0</v>
      </c>
      <c r="F21" s="27">
        <v>0</v>
      </c>
      <c r="G21" s="27">
        <v>7950332</v>
      </c>
      <c r="H21" s="28" t="s">
        <v>26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</row>
    <row r="22" spans="4:47" s="7" customFormat="1" ht="20.100000000000001" customHeight="1">
      <c r="D22" s="12" t="s">
        <v>27</v>
      </c>
      <c r="E22" s="27">
        <v>14554692</v>
      </c>
      <c r="F22" s="27">
        <v>14494151</v>
      </c>
      <c r="G22" s="27">
        <v>15245288</v>
      </c>
      <c r="H22" s="28" t="s">
        <v>28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</row>
    <row r="23" spans="4:47" s="7" customFormat="1" ht="20.100000000000001" customHeight="1">
      <c r="D23" s="12" t="s">
        <v>29</v>
      </c>
      <c r="E23" s="27">
        <v>1773619793</v>
      </c>
      <c r="F23" s="27">
        <v>1098986835</v>
      </c>
      <c r="G23" s="27">
        <v>1055063603</v>
      </c>
      <c r="H23" s="28" t="s">
        <v>30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</row>
    <row r="24" spans="4:47" s="7" customFormat="1" ht="20.100000000000001" customHeight="1">
      <c r="D24" s="12" t="s">
        <v>31</v>
      </c>
      <c r="E24" s="27">
        <v>50632036</v>
      </c>
      <c r="F24" s="27">
        <v>50632036</v>
      </c>
      <c r="G24" s="27">
        <v>33389305</v>
      </c>
      <c r="H24" s="28" t="s">
        <v>32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</row>
    <row r="25" spans="4:47" s="7" customFormat="1" ht="20.100000000000001" customHeight="1">
      <c r="D25" s="12" t="s">
        <v>33</v>
      </c>
      <c r="E25" s="27">
        <v>6955426</v>
      </c>
      <c r="F25" s="27">
        <v>10303247</v>
      </c>
      <c r="G25" s="27">
        <v>6236757</v>
      </c>
      <c r="H25" s="28" t="s">
        <v>34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</row>
    <row r="26" spans="4:47" s="7" customFormat="1" ht="20.100000000000001" customHeight="1">
      <c r="D26" s="12" t="s">
        <v>35</v>
      </c>
      <c r="E26" s="27">
        <v>53548273</v>
      </c>
      <c r="F26" s="27">
        <v>43889618</v>
      </c>
      <c r="G26" s="27">
        <v>38524302</v>
      </c>
      <c r="H26" s="28" t="s">
        <v>36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</row>
    <row r="27" spans="4:47" s="7" customFormat="1" ht="20.100000000000001" customHeight="1">
      <c r="D27" s="12" t="s">
        <v>170</v>
      </c>
      <c r="E27" s="27">
        <v>0</v>
      </c>
      <c r="F27" s="27">
        <v>0</v>
      </c>
      <c r="G27" s="27">
        <v>0</v>
      </c>
      <c r="H27" s="28" t="s">
        <v>154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</row>
    <row r="28" spans="4:47" s="7" customFormat="1" ht="20.100000000000001" customHeight="1">
      <c r="D28" s="12" t="s">
        <v>37</v>
      </c>
      <c r="E28" s="27">
        <v>359129745</v>
      </c>
      <c r="F28" s="27">
        <v>305610862</v>
      </c>
      <c r="G28" s="27">
        <v>249075402</v>
      </c>
      <c r="H28" s="28" t="s">
        <v>38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</row>
    <row r="29" spans="4:47" s="7" customFormat="1" ht="20.100000000000001" customHeight="1">
      <c r="D29" s="16" t="s">
        <v>39</v>
      </c>
      <c r="E29" s="29">
        <v>3020492066</v>
      </c>
      <c r="F29" s="29">
        <v>2898300754</v>
      </c>
      <c r="G29" s="29">
        <v>2603683927</v>
      </c>
      <c r="H29" s="30" t="s">
        <v>40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</row>
    <row r="30" spans="4:47">
      <c r="D30" s="19"/>
      <c r="E30" s="31"/>
      <c r="F30" s="31"/>
      <c r="G30" s="31"/>
      <c r="H30" s="22"/>
    </row>
    <row r="31" spans="4:47">
      <c r="E31" s="31"/>
      <c r="F31" s="31"/>
      <c r="G31" s="31"/>
    </row>
    <row r="32" spans="4:47" s="7" customFormat="1" ht="24.95" customHeight="1">
      <c r="D32" s="56" t="s">
        <v>41</v>
      </c>
      <c r="E32" s="57"/>
      <c r="F32" s="57"/>
      <c r="G32" s="57"/>
      <c r="H32" s="55" t="s">
        <v>42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</row>
    <row r="33" spans="4:47" s="7" customFormat="1" ht="24.95" customHeight="1">
      <c r="D33" s="51" t="s">
        <v>43</v>
      </c>
      <c r="E33" s="57"/>
      <c r="F33" s="57"/>
      <c r="G33" s="57"/>
      <c r="H33" s="53" t="s">
        <v>44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</row>
    <row r="34" spans="4:47" s="7" customFormat="1" ht="20.100000000000001" customHeight="1">
      <c r="D34" s="9" t="s">
        <v>45</v>
      </c>
      <c r="E34" s="24">
        <v>2683347317</v>
      </c>
      <c r="F34" s="24">
        <v>2585780148</v>
      </c>
      <c r="G34" s="24">
        <v>2264875293</v>
      </c>
      <c r="H34" s="25" t="s">
        <v>46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</row>
    <row r="35" spans="4:47" s="7" customFormat="1" ht="20.100000000000001" customHeight="1">
      <c r="D35" s="26" t="s">
        <v>47</v>
      </c>
      <c r="E35" s="32">
        <v>12545687</v>
      </c>
      <c r="F35" s="32">
        <v>19547794</v>
      </c>
      <c r="G35" s="32">
        <v>44041901</v>
      </c>
      <c r="H35" s="33" t="s">
        <v>48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</row>
    <row r="36" spans="4:47" s="7" customFormat="1" ht="20.100000000000001" customHeight="1">
      <c r="D36" s="12" t="s">
        <v>49</v>
      </c>
      <c r="E36" s="27">
        <v>30145857</v>
      </c>
      <c r="F36" s="27">
        <v>30355669</v>
      </c>
      <c r="G36" s="27">
        <v>35919125</v>
      </c>
      <c r="H36" s="28" t="s">
        <v>50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</row>
    <row r="37" spans="4:47" s="7" customFormat="1" ht="20.100000000000001" customHeight="1">
      <c r="D37" s="12" t="s">
        <v>172</v>
      </c>
      <c r="E37" s="27">
        <v>1016223</v>
      </c>
      <c r="F37" s="27">
        <v>1170830</v>
      </c>
      <c r="G37" s="27">
        <v>1640033</v>
      </c>
      <c r="H37" s="28" t="s">
        <v>155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</row>
    <row r="38" spans="4:47" s="7" customFormat="1" ht="20.100000000000001" customHeight="1">
      <c r="D38" s="12" t="s">
        <v>171</v>
      </c>
      <c r="E38" s="27">
        <v>69053</v>
      </c>
      <c r="F38" s="27">
        <v>24640</v>
      </c>
      <c r="G38" s="27">
        <v>766088</v>
      </c>
      <c r="H38" s="28" t="s">
        <v>156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</row>
    <row r="39" spans="4:47" s="7" customFormat="1" ht="20.100000000000001" customHeight="1">
      <c r="D39" s="12" t="s">
        <v>51</v>
      </c>
      <c r="E39" s="27">
        <v>64856928</v>
      </c>
      <c r="F39" s="27">
        <v>54545664</v>
      </c>
      <c r="G39" s="27">
        <v>62199118</v>
      </c>
      <c r="H39" s="28" t="s">
        <v>52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</row>
    <row r="40" spans="4:47" s="7" customFormat="1" ht="20.100000000000001" customHeight="1">
      <c r="D40" s="16" t="s">
        <v>53</v>
      </c>
      <c r="E40" s="29">
        <v>2791981065</v>
      </c>
      <c r="F40" s="29">
        <v>2691424745</v>
      </c>
      <c r="G40" s="29">
        <v>2409441558</v>
      </c>
      <c r="H40" s="30" t="s">
        <v>54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</row>
    <row r="41" spans="4:47">
      <c r="D41" s="19"/>
      <c r="E41" s="31"/>
      <c r="F41" s="31"/>
      <c r="G41" s="31"/>
      <c r="H41" s="22"/>
    </row>
    <row r="42" spans="4:47">
      <c r="D42" s="19"/>
      <c r="E42" s="31"/>
      <c r="F42" s="31"/>
      <c r="G42" s="31"/>
      <c r="H42" s="22"/>
    </row>
    <row r="43" spans="4:47" s="7" customFormat="1" ht="24.95" customHeight="1">
      <c r="D43" s="51" t="s">
        <v>55</v>
      </c>
      <c r="E43" s="57"/>
      <c r="F43" s="57"/>
      <c r="G43" s="57"/>
      <c r="H43" s="53" t="s">
        <v>56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</row>
    <row r="44" spans="4:47" s="7" customFormat="1" ht="20.100000000000001" customHeight="1">
      <c r="D44" s="9" t="s">
        <v>57</v>
      </c>
      <c r="E44" s="24">
        <v>125000000</v>
      </c>
      <c r="F44" s="24">
        <v>100000000</v>
      </c>
      <c r="G44" s="24">
        <v>100000000</v>
      </c>
      <c r="H44" s="25" t="s">
        <v>58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</row>
    <row r="45" spans="4:47" s="7" customFormat="1" ht="20.100000000000001" customHeight="1">
      <c r="D45" s="12" t="s">
        <v>59</v>
      </c>
      <c r="E45" s="27">
        <v>125000000</v>
      </c>
      <c r="F45" s="27">
        <v>100000000</v>
      </c>
      <c r="G45" s="27">
        <v>100000000</v>
      </c>
      <c r="H45" s="28" t="s">
        <v>60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</row>
    <row r="46" spans="4:47" s="7" customFormat="1" ht="20.100000000000001" customHeight="1">
      <c r="D46" s="12" t="s">
        <v>61</v>
      </c>
      <c r="E46" s="27">
        <v>125000000</v>
      </c>
      <c r="F46" s="27">
        <v>100000000</v>
      </c>
      <c r="G46" s="27">
        <v>100000000</v>
      </c>
      <c r="H46" s="28" t="s">
        <v>62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</row>
    <row r="47" spans="4:47" s="7" customFormat="1" ht="20.100000000000001" customHeight="1">
      <c r="D47" s="12" t="s">
        <v>63</v>
      </c>
      <c r="E47" s="27">
        <v>39634884</v>
      </c>
      <c r="F47" s="27">
        <v>34507433</v>
      </c>
      <c r="G47" s="27">
        <v>30527109</v>
      </c>
      <c r="H47" s="28" t="s">
        <v>64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</row>
    <row r="48" spans="4:47" s="7" customFormat="1" ht="20.100000000000001" customHeight="1">
      <c r="D48" s="12" t="s">
        <v>65</v>
      </c>
      <c r="E48" s="27">
        <v>8978496</v>
      </c>
      <c r="F48" s="27">
        <v>13886384</v>
      </c>
      <c r="G48" s="27">
        <v>9939249</v>
      </c>
      <c r="H48" s="28" t="s">
        <v>66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</row>
    <row r="49" spans="4:47" s="7" customFormat="1" ht="20.100000000000001" customHeight="1">
      <c r="D49" s="12" t="s">
        <v>67</v>
      </c>
      <c r="E49" s="27">
        <v>700000</v>
      </c>
      <c r="F49" s="27">
        <v>3711895</v>
      </c>
      <c r="G49" s="27">
        <v>3711895</v>
      </c>
      <c r="H49" s="28" t="s">
        <v>68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</row>
    <row r="50" spans="4:47" s="7" customFormat="1" ht="20.100000000000001" customHeight="1">
      <c r="D50" s="12" t="s">
        <v>69</v>
      </c>
      <c r="E50" s="27">
        <v>0</v>
      </c>
      <c r="F50" s="27">
        <v>0</v>
      </c>
      <c r="G50" s="27">
        <v>0</v>
      </c>
      <c r="H50" s="28" t="s">
        <v>70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</row>
    <row r="51" spans="4:47" s="7" customFormat="1" ht="20.100000000000001" customHeight="1">
      <c r="D51" s="12" t="s">
        <v>71</v>
      </c>
      <c r="E51" s="27">
        <v>0</v>
      </c>
      <c r="F51" s="27">
        <v>0</v>
      </c>
      <c r="G51" s="27">
        <v>0</v>
      </c>
      <c r="H51" s="28" t="s">
        <v>72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</row>
    <row r="52" spans="4:47" s="7" customFormat="1" ht="20.100000000000001" customHeight="1">
      <c r="D52" s="12" t="s">
        <v>73</v>
      </c>
      <c r="E52" s="27">
        <v>0</v>
      </c>
      <c r="F52" s="27">
        <v>0</v>
      </c>
      <c r="G52" s="27">
        <v>0</v>
      </c>
      <c r="H52" s="28" t="s">
        <v>74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</row>
    <row r="53" spans="4:47" s="7" customFormat="1" ht="20.100000000000001" customHeight="1">
      <c r="D53" s="12" t="s">
        <v>201</v>
      </c>
      <c r="E53" s="27">
        <v>18750000</v>
      </c>
      <c r="F53" s="27">
        <v>15000000</v>
      </c>
      <c r="G53" s="27">
        <v>15000000</v>
      </c>
      <c r="H53" s="28" t="s">
        <v>75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</row>
    <row r="54" spans="4:47" s="7" customFormat="1" ht="20.100000000000001" customHeight="1">
      <c r="D54" s="12" t="s">
        <v>202</v>
      </c>
      <c r="E54" s="27">
        <v>0</v>
      </c>
      <c r="F54" s="27">
        <v>25000000</v>
      </c>
      <c r="G54" s="27">
        <v>0</v>
      </c>
      <c r="H54" s="28" t="s">
        <v>76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</row>
    <row r="55" spans="4:47" s="7" customFormat="1" ht="20.100000000000001" customHeight="1">
      <c r="D55" s="12" t="s">
        <v>77</v>
      </c>
      <c r="E55" s="27">
        <v>0</v>
      </c>
      <c r="F55" s="27">
        <v>0</v>
      </c>
      <c r="G55" s="27">
        <v>0</v>
      </c>
      <c r="H55" s="28" t="s">
        <v>78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</row>
    <row r="56" spans="4:47" s="7" customFormat="1" ht="20.100000000000001" customHeight="1">
      <c r="D56" s="12" t="s">
        <v>79</v>
      </c>
      <c r="E56" s="27">
        <v>161125</v>
      </c>
      <c r="F56" s="27">
        <v>57494</v>
      </c>
      <c r="G56" s="27">
        <v>1787540</v>
      </c>
      <c r="H56" s="28" t="s">
        <v>80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</row>
    <row r="57" spans="4:47" s="7" customFormat="1" ht="20.100000000000001" customHeight="1">
      <c r="D57" s="12" t="s">
        <v>81</v>
      </c>
      <c r="E57" s="27">
        <v>35286496</v>
      </c>
      <c r="F57" s="27">
        <v>14712803</v>
      </c>
      <c r="G57" s="27">
        <v>32628148</v>
      </c>
      <c r="H57" s="28" t="s">
        <v>82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</row>
    <row r="58" spans="4:47" s="7" customFormat="1" ht="20.100000000000001" customHeight="1">
      <c r="D58" s="12" t="s">
        <v>83</v>
      </c>
      <c r="E58" s="27">
        <v>228511001</v>
      </c>
      <c r="F58" s="27">
        <v>206876009</v>
      </c>
      <c r="G58" s="27">
        <v>193593941</v>
      </c>
      <c r="H58" s="28" t="s">
        <v>84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</row>
    <row r="59" spans="4:47" s="7" customFormat="1" ht="20.100000000000001" customHeight="1">
      <c r="D59" s="47" t="s">
        <v>93</v>
      </c>
      <c r="E59" s="48">
        <v>0</v>
      </c>
      <c r="F59" s="48">
        <v>0</v>
      </c>
      <c r="G59" s="48">
        <v>648428</v>
      </c>
      <c r="H59" s="49" t="s">
        <v>157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</row>
    <row r="60" spans="4:47" s="7" customFormat="1" ht="20.100000000000001" customHeight="1">
      <c r="D60" s="16" t="s">
        <v>85</v>
      </c>
      <c r="E60" s="29">
        <v>3020492066</v>
      </c>
      <c r="F60" s="29">
        <v>2898300754</v>
      </c>
      <c r="G60" s="29">
        <v>2603683927</v>
      </c>
      <c r="H60" s="30" t="s">
        <v>86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</row>
    <row r="61" spans="4:47">
      <c r="D61" s="19"/>
      <c r="E61" s="31"/>
      <c r="F61" s="31"/>
      <c r="G61" s="31"/>
      <c r="H61" s="22"/>
    </row>
    <row r="62" spans="4:47">
      <c r="D62" s="19"/>
      <c r="E62" s="31"/>
      <c r="F62" s="31"/>
      <c r="G62" s="31"/>
      <c r="H62" s="22"/>
    </row>
    <row r="63" spans="4:47" s="7" customFormat="1" ht="24.95" customHeight="1">
      <c r="D63" s="51" t="s">
        <v>204</v>
      </c>
      <c r="E63" s="57"/>
      <c r="F63" s="57"/>
      <c r="G63" s="57"/>
      <c r="H63" s="53" t="s">
        <v>87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</row>
    <row r="64" spans="4:47" s="7" customFormat="1" ht="20.100000000000001" customHeight="1">
      <c r="D64" s="9" t="s">
        <v>88</v>
      </c>
      <c r="E64" s="24">
        <v>136675670</v>
      </c>
      <c r="F64" s="24">
        <v>102503176</v>
      </c>
      <c r="G64" s="24">
        <v>93751260</v>
      </c>
      <c r="H64" s="25" t="s">
        <v>211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</row>
    <row r="65" spans="4:47" s="7" customFormat="1" ht="20.100000000000001" customHeight="1">
      <c r="D65" s="12" t="s">
        <v>89</v>
      </c>
      <c r="E65" s="27">
        <v>46104676</v>
      </c>
      <c r="F65" s="27">
        <v>37471648</v>
      </c>
      <c r="G65" s="27">
        <v>36533180</v>
      </c>
      <c r="H65" s="28" t="s">
        <v>212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</row>
    <row r="66" spans="4:47" s="7" customFormat="1" ht="20.100000000000001" customHeight="1">
      <c r="D66" s="12" t="s">
        <v>90</v>
      </c>
      <c r="E66" s="27">
        <v>90570994</v>
      </c>
      <c r="F66" s="27">
        <v>65031528</v>
      </c>
      <c r="G66" s="27">
        <v>57218080</v>
      </c>
      <c r="H66" s="28" t="s">
        <v>213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</row>
    <row r="67" spans="4:47" s="7" customFormat="1" ht="20.100000000000001" customHeight="1">
      <c r="D67" s="12" t="s">
        <v>91</v>
      </c>
      <c r="E67" s="27">
        <v>11209693</v>
      </c>
      <c r="F67" s="27">
        <v>10401827</v>
      </c>
      <c r="G67" s="27">
        <v>10134655</v>
      </c>
      <c r="H67" s="28" t="s">
        <v>214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</row>
    <row r="68" spans="4:47" s="7" customFormat="1" ht="20.100000000000001" customHeight="1">
      <c r="D68" s="12" t="s">
        <v>173</v>
      </c>
      <c r="E68" s="27">
        <v>101780687</v>
      </c>
      <c r="F68" s="27">
        <v>75433355</v>
      </c>
      <c r="G68" s="27">
        <v>67352735</v>
      </c>
      <c r="H68" s="28" t="s">
        <v>215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</row>
    <row r="69" spans="4:47" s="7" customFormat="1" ht="20.100000000000001" customHeight="1">
      <c r="D69" s="12" t="s">
        <v>92</v>
      </c>
      <c r="E69" s="27">
        <v>4632636</v>
      </c>
      <c r="F69" s="27">
        <v>8521851</v>
      </c>
      <c r="G69" s="27">
        <v>5285757</v>
      </c>
      <c r="H69" s="28" t="s">
        <v>216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</row>
    <row r="70" spans="4:47" s="7" customFormat="1" ht="20.100000000000001" customHeight="1">
      <c r="D70" s="12" t="s">
        <v>174</v>
      </c>
      <c r="E70" s="27">
        <v>1915022</v>
      </c>
      <c r="F70" s="27">
        <v>1759524</v>
      </c>
      <c r="G70" s="27">
        <v>1651519</v>
      </c>
      <c r="H70" s="28" t="s">
        <v>158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</row>
    <row r="71" spans="4:47" s="7" customFormat="1" ht="20.100000000000001" customHeight="1">
      <c r="D71" s="12" t="s">
        <v>175</v>
      </c>
      <c r="E71" s="27">
        <v>9453496</v>
      </c>
      <c r="F71" s="27">
        <v>9006558</v>
      </c>
      <c r="G71" s="27">
        <v>7719430</v>
      </c>
      <c r="H71" s="28" t="s">
        <v>159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</row>
    <row r="72" spans="4:47" s="7" customFormat="1" ht="20.100000000000001" customHeight="1">
      <c r="D72" s="12" t="s">
        <v>176</v>
      </c>
      <c r="E72" s="27">
        <v>117781841</v>
      </c>
      <c r="F72" s="27">
        <v>94721288</v>
      </c>
      <c r="G72" s="27">
        <v>82009441</v>
      </c>
      <c r="H72" s="28" t="s">
        <v>160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</row>
    <row r="73" spans="4:47" s="7" customFormat="1" ht="20.100000000000001" customHeight="1">
      <c r="D73" s="12" t="s">
        <v>177</v>
      </c>
      <c r="E73" s="27">
        <v>27138464</v>
      </c>
      <c r="F73" s="27">
        <v>23770416</v>
      </c>
      <c r="G73" s="27">
        <v>18797202</v>
      </c>
      <c r="H73" s="28" t="s">
        <v>161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</row>
    <row r="74" spans="4:47" s="7" customFormat="1" ht="20.100000000000001" customHeight="1">
      <c r="D74" s="12" t="s">
        <v>178</v>
      </c>
      <c r="E74" s="27">
        <v>3481179</v>
      </c>
      <c r="F74" s="27">
        <v>3165990</v>
      </c>
      <c r="G74" s="27">
        <v>2869391</v>
      </c>
      <c r="H74" s="28" t="s">
        <v>163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</row>
    <row r="75" spans="4:47" s="7" customFormat="1" ht="20.100000000000001" customHeight="1">
      <c r="D75" s="12" t="s">
        <v>179</v>
      </c>
      <c r="E75" s="27">
        <v>13546008</v>
      </c>
      <c r="F75" s="27">
        <v>11024547</v>
      </c>
      <c r="G75" s="27">
        <v>8922014</v>
      </c>
      <c r="H75" s="28" t="s">
        <v>169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</row>
    <row r="76" spans="4:47" s="7" customFormat="1" ht="20.100000000000001" customHeight="1">
      <c r="D76" s="12" t="s">
        <v>180</v>
      </c>
      <c r="E76" s="27">
        <v>21691685</v>
      </c>
      <c r="F76" s="61">
        <v>16457097</v>
      </c>
      <c r="G76" s="27">
        <v>10082957</v>
      </c>
      <c r="H76" s="28" t="s">
        <v>162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</row>
    <row r="77" spans="4:47" s="7" customFormat="1" ht="20.100000000000001" customHeight="1">
      <c r="D77" s="12" t="s">
        <v>181</v>
      </c>
      <c r="E77" s="27">
        <v>650000</v>
      </c>
      <c r="F77" s="27">
        <v>500000</v>
      </c>
      <c r="G77" s="27">
        <v>100000</v>
      </c>
      <c r="H77" s="28" t="s">
        <v>168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</row>
    <row r="78" spans="4:47" s="7" customFormat="1" ht="20.100000000000001" customHeight="1">
      <c r="D78" s="12" t="s">
        <v>182</v>
      </c>
      <c r="E78" s="27">
        <v>0</v>
      </c>
      <c r="F78" s="27">
        <v>0</v>
      </c>
      <c r="G78" s="27">
        <v>0</v>
      </c>
      <c r="H78" s="28" t="s">
        <v>164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</row>
    <row r="79" spans="4:47" s="7" customFormat="1" ht="20.100000000000001" customHeight="1">
      <c r="D79" s="12" t="s">
        <v>183</v>
      </c>
      <c r="E79" s="27">
        <v>66507336</v>
      </c>
      <c r="F79" s="27">
        <v>54918050</v>
      </c>
      <c r="G79" s="27">
        <v>40771564</v>
      </c>
      <c r="H79" s="28" t="s">
        <v>165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</row>
    <row r="80" spans="4:47" s="7" customFormat="1" ht="20.100000000000001" customHeight="1">
      <c r="D80" s="12" t="s">
        <v>184</v>
      </c>
      <c r="E80" s="27">
        <v>51274505</v>
      </c>
      <c r="F80" s="27">
        <v>39803238</v>
      </c>
      <c r="G80" s="27">
        <v>41237877</v>
      </c>
      <c r="H80" s="28" t="s">
        <v>166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</row>
    <row r="81" spans="4:47" s="7" customFormat="1" ht="20.100000000000001" customHeight="1">
      <c r="D81" s="12" t="s">
        <v>95</v>
      </c>
      <c r="E81" s="27">
        <v>14752102</v>
      </c>
      <c r="F81" s="27">
        <v>11401029</v>
      </c>
      <c r="G81" s="27">
        <v>11600739</v>
      </c>
      <c r="H81" s="28" t="s">
        <v>96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</row>
    <row r="82" spans="4:47" s="7" customFormat="1" ht="20.100000000000001" customHeight="1">
      <c r="D82" s="12" t="s">
        <v>185</v>
      </c>
      <c r="E82" s="27">
        <v>0</v>
      </c>
      <c r="F82" s="27">
        <v>0</v>
      </c>
      <c r="G82" s="27">
        <v>0</v>
      </c>
      <c r="H82" s="28" t="s">
        <v>97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</row>
    <row r="83" spans="4:47" s="7" customFormat="1" ht="20.100000000000001" customHeight="1">
      <c r="D83" s="12" t="s">
        <v>186</v>
      </c>
      <c r="E83" s="27">
        <v>0</v>
      </c>
      <c r="F83" s="27">
        <v>0</v>
      </c>
      <c r="G83" s="27">
        <v>401677</v>
      </c>
      <c r="H83" s="28" t="s">
        <v>98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</row>
    <row r="84" spans="4:47" s="7" customFormat="1" ht="20.100000000000001" customHeight="1">
      <c r="D84" s="12" t="s">
        <v>187</v>
      </c>
      <c r="E84" s="27">
        <v>76500</v>
      </c>
      <c r="F84" s="27">
        <v>78000</v>
      </c>
      <c r="G84" s="27">
        <v>80000</v>
      </c>
      <c r="H84" s="28" t="s">
        <v>167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</row>
    <row r="85" spans="4:47" s="7" customFormat="1" ht="20.100000000000001" customHeight="1">
      <c r="D85" s="12" t="s">
        <v>200</v>
      </c>
      <c r="E85" s="27">
        <v>36445903</v>
      </c>
      <c r="F85" s="27">
        <v>28324209</v>
      </c>
      <c r="G85" s="27">
        <v>29155461</v>
      </c>
      <c r="H85" s="28" t="s">
        <v>192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</row>
    <row r="86" spans="4:47" s="7" customFormat="1" ht="20.100000000000001" customHeight="1">
      <c r="D86" s="12" t="s">
        <v>93</v>
      </c>
      <c r="E86" s="27">
        <v>0</v>
      </c>
      <c r="F86" s="27">
        <v>0</v>
      </c>
      <c r="G86" s="27">
        <v>61767</v>
      </c>
      <c r="H86" s="28" t="s">
        <v>94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</row>
    <row r="87" spans="4:47" s="7" customFormat="1" ht="20.100000000000001" customHeight="1">
      <c r="D87" s="16" t="s">
        <v>199</v>
      </c>
      <c r="E87" s="29">
        <v>36445903</v>
      </c>
      <c r="F87" s="29">
        <v>28324209</v>
      </c>
      <c r="G87" s="29">
        <v>29093694</v>
      </c>
      <c r="H87" s="30" t="s">
        <v>193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</row>
    <row r="88" spans="4:47">
      <c r="D88" s="19"/>
      <c r="E88" s="31"/>
      <c r="F88" s="31"/>
      <c r="G88" s="31"/>
      <c r="H88" s="22"/>
    </row>
    <row r="89" spans="4:47">
      <c r="D89" s="19"/>
      <c r="E89" s="31"/>
      <c r="F89" s="31"/>
      <c r="G89" s="31"/>
      <c r="H89" s="22"/>
    </row>
    <row r="90" spans="4:47" s="7" customFormat="1" ht="24.95" customHeight="1">
      <c r="D90" s="51" t="s">
        <v>99</v>
      </c>
      <c r="E90" s="58"/>
      <c r="F90" s="58"/>
      <c r="G90" s="58"/>
      <c r="H90" s="53" t="s">
        <v>100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</row>
    <row r="91" spans="4:47" s="7" customFormat="1" ht="20.100000000000001" customHeight="1">
      <c r="D91" s="9" t="s">
        <v>101</v>
      </c>
      <c r="E91" s="60">
        <v>1307982567</v>
      </c>
      <c r="F91" s="60">
        <v>1071753404</v>
      </c>
      <c r="G91" s="60">
        <v>867676001</v>
      </c>
      <c r="H91" s="25" t="s">
        <v>102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</row>
    <row r="92" spans="4:47" s="7" customFormat="1" ht="20.100000000000001" customHeight="1">
      <c r="D92" s="12" t="s">
        <v>103</v>
      </c>
      <c r="E92" s="61">
        <v>-623461017</v>
      </c>
      <c r="F92" s="61">
        <v>41494985</v>
      </c>
      <c r="G92" s="61">
        <v>-52402674</v>
      </c>
      <c r="H92" s="28" t="s">
        <v>104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</row>
    <row r="93" spans="4:47" s="7" customFormat="1" ht="20.100000000000001" customHeight="1">
      <c r="D93" s="12" t="s">
        <v>105</v>
      </c>
      <c r="E93" s="61">
        <v>-902970</v>
      </c>
      <c r="F93" s="61">
        <v>1403083</v>
      </c>
      <c r="G93" s="61">
        <v>-25468814</v>
      </c>
      <c r="H93" s="28" t="s">
        <v>106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</row>
    <row r="94" spans="4:47" s="7" customFormat="1" ht="20.100000000000001" customHeight="1">
      <c r="D94" s="12" t="s">
        <v>107</v>
      </c>
      <c r="E94" s="61">
        <v>27059578</v>
      </c>
      <c r="F94" s="61">
        <v>192390489</v>
      </c>
      <c r="G94" s="61">
        <v>280916509</v>
      </c>
      <c r="H94" s="28" t="s">
        <v>108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</row>
    <row r="95" spans="4:47" s="7" customFormat="1" ht="20.100000000000001" customHeight="1">
      <c r="D95" s="12" t="s">
        <v>109</v>
      </c>
      <c r="E95" s="61">
        <v>880918</v>
      </c>
      <c r="F95" s="61">
        <v>940606</v>
      </c>
      <c r="G95" s="61">
        <v>1032382</v>
      </c>
      <c r="H95" s="28" t="s">
        <v>110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</row>
    <row r="96" spans="4:47" s="7" customFormat="1" ht="20.100000000000001" customHeight="1">
      <c r="D96" s="16" t="s">
        <v>111</v>
      </c>
      <c r="E96" s="62">
        <v>711559076</v>
      </c>
      <c r="F96" s="62">
        <v>1307982567</v>
      </c>
      <c r="G96" s="62">
        <v>1071753404</v>
      </c>
      <c r="H96" s="30" t="s">
        <v>112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</row>
    <row r="97" spans="1:47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</row>
    <row r="98" spans="1:47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</row>
    <row r="99" spans="1:47" s="7" customFormat="1" ht="24.95" customHeight="1">
      <c r="D99" s="51" t="s">
        <v>113</v>
      </c>
      <c r="E99" s="52"/>
      <c r="F99" s="52"/>
      <c r="G99" s="52"/>
      <c r="H99" s="50" t="s">
        <v>114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</row>
    <row r="100" spans="1:47" s="7" customFormat="1" ht="20.100000000000001" customHeight="1">
      <c r="D100" s="9" t="s">
        <v>115</v>
      </c>
      <c r="E100" s="10">
        <f>+E8*100/E10</f>
        <v>7.9166591999999998</v>
      </c>
      <c r="F100" s="10">
        <f>+F8*100/F10</f>
        <v>2.4277329999999999</v>
      </c>
      <c r="G100" s="10">
        <f>+G8*100/G10</f>
        <v>3.231732</v>
      </c>
      <c r="H100" s="11" t="s">
        <v>116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</row>
    <row r="101" spans="1:47" s="7" customFormat="1" ht="20.100000000000001" customHeight="1">
      <c r="D101" s="12" t="s">
        <v>117</v>
      </c>
      <c r="E101" s="13">
        <f>+E87/E10</f>
        <v>0.29156722400000001</v>
      </c>
      <c r="F101" s="13">
        <f>+F87/F10</f>
        <v>0.28324209</v>
      </c>
      <c r="G101" s="13">
        <f>+G87/G10</f>
        <v>0.29093693999999998</v>
      </c>
      <c r="H101" s="14" t="s">
        <v>118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</row>
    <row r="102" spans="1:47" s="7" customFormat="1" ht="20.100000000000001" customHeight="1">
      <c r="D102" s="12" t="s">
        <v>119</v>
      </c>
      <c r="E102" s="13">
        <f>+E53/E10</f>
        <v>0.15</v>
      </c>
      <c r="F102" s="13">
        <f>+F53/F10</f>
        <v>0.15</v>
      </c>
      <c r="G102" s="13">
        <f>+G53/G10</f>
        <v>0.15</v>
      </c>
      <c r="H102" s="14" t="s">
        <v>120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</row>
    <row r="103" spans="1:47" s="7" customFormat="1" ht="20.100000000000001" customHeight="1">
      <c r="D103" s="12" t="s">
        <v>121</v>
      </c>
      <c r="E103" s="13">
        <f>+E58/E10</f>
        <v>1.8280880079999999</v>
      </c>
      <c r="F103" s="13">
        <f>+F58/F10</f>
        <v>2.0687600900000001</v>
      </c>
      <c r="G103" s="13">
        <f>+G58/G10</f>
        <v>1.93593941</v>
      </c>
      <c r="H103" s="14" t="s">
        <v>122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</row>
    <row r="104" spans="1:47" s="7" customFormat="1" ht="20.100000000000001" customHeight="1">
      <c r="D104" s="12" t="s">
        <v>123</v>
      </c>
      <c r="E104" s="13">
        <f>+E11/E87</f>
        <v>9.6375716085289476</v>
      </c>
      <c r="F104" s="13">
        <f>+F11/F87</f>
        <v>9.7090089965089579</v>
      </c>
      <c r="G104" s="13">
        <f>+G11/G87</f>
        <v>10.311512865983948</v>
      </c>
      <c r="H104" s="14" t="s">
        <v>124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</row>
    <row r="105" spans="1:47" s="7" customFormat="1" ht="20.100000000000001" customHeight="1">
      <c r="D105" s="12" t="s">
        <v>125</v>
      </c>
      <c r="E105" s="13">
        <f>+E53*100/E11</f>
        <v>5.3380782918149468</v>
      </c>
      <c r="F105" s="13">
        <f>+F53*100/F11</f>
        <v>5.4545454545454541</v>
      </c>
      <c r="G105" s="13">
        <f>+G53*100/G11</f>
        <v>5</v>
      </c>
      <c r="H105" s="14" t="s">
        <v>126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</row>
    <row r="106" spans="1:47" s="7" customFormat="1" ht="20.100000000000001" customHeight="1">
      <c r="D106" s="12" t="s">
        <v>127</v>
      </c>
      <c r="E106" s="13">
        <f>+E53*100/E87</f>
        <v>51.446111789300431</v>
      </c>
      <c r="F106" s="13">
        <f>+F53*100/F87</f>
        <v>52.95823089004886</v>
      </c>
      <c r="G106" s="13">
        <f>+G53*100/G87</f>
        <v>51.557564329919742</v>
      </c>
      <c r="H106" s="14" t="s">
        <v>128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</row>
    <row r="107" spans="1:47" s="7" customFormat="1" ht="20.100000000000001" customHeight="1">
      <c r="D107" s="16" t="s">
        <v>129</v>
      </c>
      <c r="E107" s="35">
        <f>+E11/E58</f>
        <v>1.5371251207288703</v>
      </c>
      <c r="F107" s="35">
        <f>+F11/F58</f>
        <v>1.3292986525083244</v>
      </c>
      <c r="G107" s="35">
        <f>+G11/G58</f>
        <v>1.5496352750006779</v>
      </c>
      <c r="H107" s="30" t="s">
        <v>130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</row>
    <row r="108" spans="1:47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</row>
    <row r="109" spans="1:47" s="7" customFormat="1" ht="20.100000000000001" customHeight="1">
      <c r="A109" s="8"/>
      <c r="B109" s="37"/>
      <c r="C109" s="37"/>
      <c r="D109" s="38" t="s">
        <v>131</v>
      </c>
      <c r="E109" s="39">
        <f>+E85*100/E29</f>
        <v>1.2066213783592172</v>
      </c>
      <c r="F109" s="39">
        <f>+F85*100/F29</f>
        <v>0.97726949009378061</v>
      </c>
      <c r="G109" s="39">
        <f>+G85*100/G29</f>
        <v>1.1197772777893713</v>
      </c>
      <c r="H109" s="11" t="s">
        <v>188</v>
      </c>
      <c r="I109" s="40"/>
      <c r="J109" s="40"/>
      <c r="K109" s="40"/>
      <c r="L109" s="40"/>
      <c r="M109" s="40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</row>
    <row r="110" spans="1:47" s="7" customFormat="1" ht="20.100000000000001" customHeight="1">
      <c r="A110" s="37"/>
      <c r="B110" s="37"/>
      <c r="C110" s="37"/>
      <c r="D110" s="12" t="s">
        <v>132</v>
      </c>
      <c r="E110" s="41">
        <f>+E87*100/E58</f>
        <v>15.949299088668383</v>
      </c>
      <c r="F110" s="41">
        <f>+F87*100/F58</f>
        <v>13.691393766205147</v>
      </c>
      <c r="G110" s="41">
        <f>+G87*100/G58</f>
        <v>15.028204834158524</v>
      </c>
      <c r="H110" s="14" t="s">
        <v>189</v>
      </c>
      <c r="I110" s="40"/>
      <c r="J110" s="40"/>
      <c r="K110" s="40"/>
      <c r="L110" s="40"/>
      <c r="M110" s="40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</row>
    <row r="111" spans="1:47" s="7" customFormat="1" ht="20.100000000000001" customHeight="1">
      <c r="A111" s="8"/>
      <c r="B111" s="37"/>
      <c r="C111" s="37"/>
      <c r="D111" s="12" t="s">
        <v>196</v>
      </c>
      <c r="E111" s="41">
        <f>+E68*100/E72</f>
        <v>86.414583212364633</v>
      </c>
      <c r="F111" s="41">
        <f>+F68*100/F72</f>
        <v>79.637171952307071</v>
      </c>
      <c r="G111" s="41">
        <f>+G68*100/G72</f>
        <v>82.128025967156631</v>
      </c>
      <c r="H111" s="14" t="s">
        <v>190</v>
      </c>
      <c r="I111" s="40"/>
      <c r="J111" s="40"/>
      <c r="K111" s="40"/>
      <c r="L111" s="40"/>
      <c r="M111" s="40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</row>
    <row r="112" spans="1:47" s="7" customFormat="1" ht="20.100000000000001" customHeight="1">
      <c r="A112" s="37"/>
      <c r="B112" s="37"/>
      <c r="C112" s="37"/>
      <c r="D112" s="12" t="s">
        <v>133</v>
      </c>
      <c r="E112" s="41">
        <f>+E64*100/E23</f>
        <v>7.7060298119936466</v>
      </c>
      <c r="F112" s="41">
        <f>+F64*100/F23</f>
        <v>9.3270613200748667</v>
      </c>
      <c r="G112" s="41">
        <f>+G64*100/G23</f>
        <v>8.8858396530242167</v>
      </c>
      <c r="H112" s="14" t="s">
        <v>191</v>
      </c>
      <c r="I112" s="40"/>
      <c r="J112" s="40"/>
      <c r="K112" s="40"/>
      <c r="L112" s="40"/>
      <c r="M112" s="40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</row>
    <row r="113" spans="1:47" s="7" customFormat="1" ht="20.100000000000001" customHeight="1">
      <c r="A113" s="8"/>
      <c r="B113" s="37"/>
      <c r="C113" s="37"/>
      <c r="D113" s="12" t="s">
        <v>197</v>
      </c>
      <c r="E113" s="41">
        <f>+E85*100/E72</f>
        <v>30.943567098768646</v>
      </c>
      <c r="F113" s="41">
        <f>+F85*100/F72</f>
        <v>29.902685656048089</v>
      </c>
      <c r="G113" s="41">
        <f>+G85*100/G72</f>
        <v>35.551347069906257</v>
      </c>
      <c r="H113" s="14" t="s">
        <v>194</v>
      </c>
      <c r="I113" s="40"/>
      <c r="J113" s="40"/>
      <c r="K113" s="40"/>
      <c r="L113" s="40"/>
      <c r="M113" s="40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</row>
    <row r="114" spans="1:47" s="7" customFormat="1" ht="20.100000000000001" customHeight="1">
      <c r="A114" s="8"/>
      <c r="B114" s="8"/>
      <c r="C114" s="8"/>
      <c r="D114" s="12" t="s">
        <v>198</v>
      </c>
      <c r="E114" s="42">
        <f>E72*100/E29</f>
        <v>3.8994256043842892</v>
      </c>
      <c r="F114" s="42">
        <f>F72*100/F29</f>
        <v>3.2681662822353186</v>
      </c>
      <c r="G114" s="42">
        <f>G72*100/G29</f>
        <v>3.1497464092921752</v>
      </c>
      <c r="H114" s="14" t="s">
        <v>195</v>
      </c>
      <c r="I114" s="40"/>
      <c r="J114" s="40"/>
      <c r="K114" s="40"/>
      <c r="L114" s="40"/>
      <c r="M114" s="40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</row>
    <row r="115" spans="1:47" s="7" customFormat="1" ht="20.100000000000001" customHeight="1">
      <c r="A115" s="8"/>
      <c r="B115" s="8"/>
      <c r="C115" s="8"/>
      <c r="D115" s="43" t="s">
        <v>134</v>
      </c>
      <c r="E115" s="44">
        <f>+(E24+E25)*100/E23</f>
        <v>3.2468887766860863</v>
      </c>
      <c r="F115" s="44">
        <f>+(F24+F25)*100/F23</f>
        <v>5.544678158041811</v>
      </c>
      <c r="G115" s="44">
        <f>+(G24+G25)*100/G23</f>
        <v>3.7557984075392277</v>
      </c>
      <c r="H115" s="18" t="s">
        <v>135</v>
      </c>
      <c r="I115" s="40"/>
      <c r="J115" s="40"/>
      <c r="K115" s="40"/>
      <c r="L115" s="40"/>
      <c r="M115" s="40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</row>
    <row r="116" spans="1:47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</row>
    <row r="117" spans="1:47" s="7" customFormat="1" ht="20.100000000000001" customHeight="1">
      <c r="D117" s="9" t="s">
        <v>136</v>
      </c>
      <c r="E117" s="10">
        <f>(E58+E59)*100/E29</f>
        <v>7.5653567699190907</v>
      </c>
      <c r="F117" s="10">
        <f>(F58+F59)*100/F29</f>
        <v>7.1378378767105684</v>
      </c>
      <c r="G117" s="10">
        <f>(G58+G59)*100/G29</f>
        <v>7.4602898986978303</v>
      </c>
      <c r="H117" s="11" t="s">
        <v>137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</row>
    <row r="118" spans="1:47" s="7" customFormat="1" ht="20.100000000000001" customHeight="1">
      <c r="D118" s="12" t="s">
        <v>138</v>
      </c>
      <c r="E118" s="13">
        <f>+E58*100/(E34+E35)</f>
        <v>8.4762637337961646</v>
      </c>
      <c r="F118" s="13">
        <f>+F58*100/(F34+F35)</f>
        <v>7.9404978415573302</v>
      </c>
      <c r="G118" s="13">
        <f>+G58*100/(G34+G35)</f>
        <v>8.3846203537778319</v>
      </c>
      <c r="H118" s="14" t="s">
        <v>139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</row>
    <row r="119" spans="1:47" s="7" customFormat="1" ht="20.100000000000001" customHeight="1">
      <c r="D119" s="12" t="s">
        <v>140</v>
      </c>
      <c r="E119" s="13">
        <f>+E40*100/E29</f>
        <v>92.434643230080908</v>
      </c>
      <c r="F119" s="13">
        <f>+F40*100/F29</f>
        <v>92.862162123289437</v>
      </c>
      <c r="G119" s="13">
        <f>+G40*100/G29</f>
        <v>92.539710101302163</v>
      </c>
      <c r="H119" s="14" t="s">
        <v>141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</row>
    <row r="120" spans="1:47" s="7" customFormat="1" ht="20.100000000000001" customHeight="1">
      <c r="D120" s="16" t="s">
        <v>142</v>
      </c>
      <c r="E120" s="35">
        <f>+(E34+E35)*100/E29</f>
        <v>89.253437688056479</v>
      </c>
      <c r="F120" s="35">
        <f>+(F34+F35)*100/F29</f>
        <v>89.891566235986289</v>
      </c>
      <c r="G120" s="35">
        <f>+(G34+G35)*100/G29</f>
        <v>88.678858829856736</v>
      </c>
      <c r="H120" s="18" t="s">
        <v>143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</row>
    <row r="121" spans="1:47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</row>
    <row r="122" spans="1:47" s="7" customFormat="1" ht="20.100000000000001" customHeight="1">
      <c r="D122" s="9" t="s">
        <v>144</v>
      </c>
      <c r="E122" s="10">
        <f>+E23*100/E29</f>
        <v>58.719564701548201</v>
      </c>
      <c r="F122" s="10">
        <f>+F23*100/F29</f>
        <v>37.918315878131949</v>
      </c>
      <c r="G122" s="10">
        <f>+G23*100/G29</f>
        <v>40.521953992152135</v>
      </c>
      <c r="H122" s="11" t="s">
        <v>145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</row>
    <row r="123" spans="1:47" s="7" customFormat="1" ht="20.100000000000001" customHeight="1">
      <c r="D123" s="12" t="s">
        <v>146</v>
      </c>
      <c r="E123" s="13">
        <f>+E23*100/(E34+E35)</f>
        <v>65.789695302017265</v>
      </c>
      <c r="F123" s="13">
        <f>+F23*100/(F34+F35)</f>
        <v>42.182284129511707</v>
      </c>
      <c r="G123" s="13">
        <f>+G23*100/(G34+G35)</f>
        <v>45.69516852928767</v>
      </c>
      <c r="H123" s="14" t="s">
        <v>147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</row>
    <row r="124" spans="1:47" s="7" customFormat="1" ht="20.100000000000001" customHeight="1">
      <c r="D124" s="16" t="s">
        <v>148</v>
      </c>
      <c r="E124" s="35">
        <f>+E58*100/E23</f>
        <v>12.883877474860814</v>
      </c>
      <c r="F124" s="35">
        <f>+F58*100/F23</f>
        <v>18.824248153982662</v>
      </c>
      <c r="G124" s="35">
        <f>+G58*100/G23</f>
        <v>18.349030375944075</v>
      </c>
      <c r="H124" s="18" t="s">
        <v>149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</row>
    <row r="125" spans="1:47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</row>
    <row r="126" spans="1:47" s="7" customFormat="1" ht="20.100000000000001" customHeight="1">
      <c r="D126" s="9" t="s">
        <v>150</v>
      </c>
      <c r="E126" s="10">
        <f>+(E16+E17+E18+E19)/(E34+E35)</f>
        <v>0.27076520170382845</v>
      </c>
      <c r="F126" s="10">
        <f>+(F16+F17+F18+F19)/(F34+F35)</f>
        <v>0.51196643597046254</v>
      </c>
      <c r="G126" s="10">
        <f>+(G16+G17+G18+G19)/(G34+G35)</f>
        <v>0.48697034606603568</v>
      </c>
      <c r="H126" s="11" t="s">
        <v>151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</row>
    <row r="127" spans="1:47" s="7" customFormat="1" ht="20.100000000000001" customHeight="1">
      <c r="D127" s="16" t="s">
        <v>152</v>
      </c>
      <c r="E127" s="35">
        <f>+(E16+E17+E18+E19+E20+E21+E22)*100/(E34+E35)</f>
        <v>30.943151444151304</v>
      </c>
      <c r="F127" s="35">
        <f>+(F16+F17+F18+F19+F20+F21+F22)*100/(F34+F35)</f>
        <v>55.64802095075369</v>
      </c>
      <c r="G127" s="35">
        <f>+(G16+G17+G18+G19+G20+G21+G22)*100/(G34+G35)</f>
        <v>54.615237968555746</v>
      </c>
      <c r="H127" s="18" t="s">
        <v>153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</row>
    <row r="128" spans="1:47" s="7" customFormat="1" ht="20.100000000000001" customHeight="1">
      <c r="D128" s="19"/>
      <c r="E128" s="46"/>
      <c r="F128" s="46"/>
      <c r="G128" s="46"/>
      <c r="H128" s="34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</row>
    <row r="129" spans="4:47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</row>
    <row r="130" spans="4:47">
      <c r="D130" s="19"/>
      <c r="H130" s="22"/>
    </row>
    <row r="131" spans="4:47">
      <c r="D131" s="19"/>
      <c r="H131" s="22"/>
    </row>
    <row r="132" spans="4:47">
      <c r="D132" s="19"/>
      <c r="H132" s="22"/>
    </row>
    <row r="133" spans="4:47">
      <c r="D133" s="19"/>
      <c r="H133" s="22"/>
    </row>
    <row r="134" spans="4:47">
      <c r="D134" s="19"/>
      <c r="H134" s="22"/>
    </row>
    <row r="135" spans="4:47">
      <c r="D135" s="19"/>
      <c r="H135" s="22"/>
    </row>
    <row r="136" spans="4:47">
      <c r="D136" s="19"/>
      <c r="H136" s="22"/>
    </row>
    <row r="137" spans="4:47">
      <c r="D137" s="19"/>
      <c r="H137" s="22"/>
    </row>
    <row r="138" spans="4:47">
      <c r="D138" s="19"/>
      <c r="H138" s="22"/>
    </row>
    <row r="139" spans="4:47">
      <c r="D139" s="19"/>
      <c r="H139" s="22"/>
    </row>
    <row r="140" spans="4:47">
      <c r="D140" s="19"/>
      <c r="H140" s="22"/>
    </row>
    <row r="141" spans="4:47">
      <c r="D141" s="19"/>
      <c r="H141" s="22"/>
    </row>
    <row r="142" spans="4:47">
      <c r="D142" s="19"/>
      <c r="H142" s="22"/>
    </row>
    <row r="143" spans="4:47">
      <c r="D143" s="19"/>
      <c r="H143" s="22"/>
    </row>
    <row r="144" spans="4:47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2014-03-16T12:17:45Z</dcterms:modified>
</cp:coreProperties>
</file>